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98庶務計画業務フォルダ\☆調査関係\29調査\外部\京都府\300202_平成28年度決算「経営比較分析表」の分析等について\0209_提出\"/>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<sst xmlns="http://schemas.openxmlformats.org/spreadsheetml/2006/main" count="232" uniqueCount="120">
  <si>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</si>
  <si>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</si>
  <si>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</si>
  <si>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</si>
  <si>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</si>
  <si>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</si>
  <si>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</si>
  <si>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</si>
  <si>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</si>
  <si>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</si>
  <si>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</si>
  <si>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</si>
  <si>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</si>
  <si>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</si>
  <si>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</si>
  <si>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</si>
  <si>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</si>
  <si>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</si>
  <si>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</si>
  <si>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</si>
  <si>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</si>
  <si>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</si>
  <si>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</si>
  <si>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</si>
  <si>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</si>
  <si>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</si>
  <si>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</si>
  <si>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</si>
  <si>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</si>
  <si>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</si>
  <si>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</si>
  <si>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</si>
  <si>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</si>
  <si>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</si>
  <si>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</si>
  <si>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</si>
  <si>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</si>
  <si>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</si>
  <si>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</si>
  <si>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</si>
  <si>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</si>
  <si>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</si>
  <si>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</si>
  <si>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</si>
  <si>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</si>
  <si>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</si>
  <si>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</si>
  <si>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</si>
  <si>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</si>
  <si>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</si>
  <si>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</si>
  <si>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</si>
  <si>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</si>
  <si>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</si>
  <si>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</si>
  <si>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</si>
  <si>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</si>
  <si>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</si>
  <si>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</si>
  <si>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</si>
  <si>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</si>
  <si>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</si>
  <si>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</si>
  <si>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</si>
  <si>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</si>
  <si>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</si>
  <si>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</si>
  <si>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</si>
  <si>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</si>
  <si>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</si>
  <si>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</si>
  <si>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</si>
  <si>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</si>
  <si>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</si>
  <si>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</si>
  <si>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</si>
  <si>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</si>
  <si>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</si>
  <si>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</si>
  <si>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</si>
  <si>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</si>
  <si>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</si>
  <si>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</si>
  <si>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</si>
  <si>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</si>
  <si>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</si>
  <si>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</si>
  <si>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</si>
  <si>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</si>
  <si>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</si>
  <si>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</si>
  <si>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</si>
  <si>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</si>
  <si>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</si>
  <si>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</si>
  <si>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</si>
  <si>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</si>
  <si>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</si>
  <si>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</si>
  <si>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</si>
  <si>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</si>
  <si>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</si>
  <si>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</si>
  <si>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</si>
  <si>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</si>
  <si>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宇治市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</si>
  <si>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</si>
  <si>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</si>
  <si>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</si>
  <si>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</si>
  <si>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</si>
  <si>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</si>
  <si>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</si>
  <si>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</si>
  <si>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</si>
  <si>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</si>
  <si>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水道施設の老朽化が進んでおり、有形固定資産減価償却率や管路経年化率は、全国平均値及び類似団体平均値よりも高い状況にあり、施設の更新・耐震化工事の早急な実施が必要である。管路更新率は、全国平均値及び類似団体平均値よりも上回っているが、全ての管路を更新するには約１２０年を要する状況である。
</t>
    <phoneticPr fontId="4"/>
  </si>
  <si>
    <t>非設置</t>
    <rPh sb="0" eb="1">
      <t>ヒ</t>
    </rPh>
    <rPh sb="1" eb="3">
      <t>セッチ</t>
    </rPh>
    <phoneticPr fontId="4"/>
  </si>
  <si>
    <t>　今後においても、給水人口の減少等による給水収益の減少傾向が見込まれる中、安全で安心して暮らせる水道水の供給のためには、水道施設の更新・耐震化事業に早急に取り組んでいく必要がある。平成２８年度に料金改定を行い、経営の健全性は高まったが、今後も、より一層、効果的で効率的な事業運営に努めながら、将来の水需要に対応した基盤強化を図っていく。</t>
    <phoneticPr fontId="4"/>
  </si>
  <si>
    <t xml:space="preserve">　平成２８年度は水道料金を改定したことにより、給水収益が増加し、経常収支比率と料金回収率は改善傾向にあるが、どちらも全国平均値及び類似団体平均値よりも低い水準にある。また、累積欠損金は発生していないものの、支払い能力を表す流動比率は、前年度から減少していると共に、全国平均値及び類似団体平均値よりも低い水準である。
　企業債残高対給水収益比率は、平成２７年度に簡易水道事業及び飲料水供給事業を経営統合したため増加したが、平成２８年度は給水収益の増加もあり改善した。
　給水原価は、全国平均値及び類似団体平均値よりも低いが、平成２８年度からの京都府営水道の受水費の値上げ等の影響もあり増加した。
　施設利用率や有収率は、全国平均値及び類似団体平均値よりも上回ってはいるが、適切な施設規模の検討や有収率の改善に向けた分析や取組が必要である。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</si>
</sst>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0.87</c:v>
                </c:pt>
                <c:pt idx="1">
                  <c:v>0.86</c:v>
                </c:pt>
                <c:pt idx="2">
                  <c:v>0.95</c:v>
                </c:pt>
                <c:pt idx="3">
                  <c:v>0.97</c:v>
                </c:pt>
                <c:pt idx="4">
                  <c:v>0.84</c:v>
                </c:pt>
              </c:numCache>
            </c:numRef>
          </c:val>
        </c:ser>
        <c:dLbls>
          <c:showLegendKey val="0"/>
          <c:showVal val="0"/>
          <c:showCatName val="0"/>
          <c:showSerName val="0"/>
          <c:showPercent val="0"/>
          <c:showBubbleSize val="0"/>
        </c:dLbls>
        <c:gapWidth val="150"/>
        <c:axId val="303412176"/>
        <c:axId val="30341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303412176"/>
        <c:axId val="303412560"/>
      </c:lineChart>
      <c:dateAx>
        <c:axId val="303412176"/>
        <c:scaling>
          <c:orientation val="minMax"/>
        </c:scaling>
        <c:delete val="1"/>
        <c:axPos val="b"/>
        <c:numFmt formatCode="ge" sourceLinked="1"/>
        <c:majorTickMark val="none"/>
        <c:minorTickMark val="none"/>
        <c:tickLblPos val="none"/>
        <c:crossAx val="303412560"/>
        <c:crosses val="autoZero"/>
        <c:auto val="1"/>
        <c:lblOffset val="100"/>
        <c:baseTimeUnit val="years"/>
      </c:dateAx>
      <c:valAx>
        <c:axId val="30341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41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65.790000000000006</c:v>
                </c:pt>
                <c:pt idx="1">
                  <c:v>65.19</c:v>
                </c:pt>
                <c:pt idx="2">
                  <c:v>63.87</c:v>
                </c:pt>
                <c:pt idx="3">
                  <c:v>62.8</c:v>
                </c:pt>
                <c:pt idx="4">
                  <c:v>62.81</c:v>
                </c:pt>
              </c:numCache>
            </c:numRef>
          </c:val>
        </c:ser>
        <c:dLbls>
          <c:showLegendKey val="0"/>
          <c:showVal val="0"/>
          <c:showCatName val="0"/>
          <c:showSerName val="0"/>
          <c:showPercent val="0"/>
          <c:showBubbleSize val="0"/>
        </c:dLbls>
        <c:gapWidth val="150"/>
        <c:axId val="304181864"/>
        <c:axId val="30418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304181864"/>
        <c:axId val="304182256"/>
      </c:lineChart>
      <c:dateAx>
        <c:axId val="304181864"/>
        <c:scaling>
          <c:orientation val="minMax"/>
        </c:scaling>
        <c:delete val="1"/>
        <c:axPos val="b"/>
        <c:numFmt formatCode="ge" sourceLinked="1"/>
        <c:majorTickMark val="none"/>
        <c:minorTickMark val="none"/>
        <c:tickLblPos val="none"/>
        <c:crossAx val="304182256"/>
        <c:crosses val="autoZero"/>
        <c:auto val="1"/>
        <c:lblOffset val="100"/>
        <c:baseTimeUnit val="years"/>
      </c:dateAx>
      <c:valAx>
        <c:axId val="30418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18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90.97</c:v>
                </c:pt>
                <c:pt idx="1">
                  <c:v>91.23</c:v>
                </c:pt>
                <c:pt idx="2">
                  <c:v>91.68</c:v>
                </c:pt>
                <c:pt idx="3">
                  <c:v>92.12</c:v>
                </c:pt>
                <c:pt idx="4">
                  <c:v>91.24</c:v>
                </c:pt>
              </c:numCache>
            </c:numRef>
          </c:val>
        </c:ser>
        <c:dLbls>
          <c:showLegendKey val="0"/>
          <c:showVal val="0"/>
          <c:showCatName val="0"/>
          <c:showSerName val="0"/>
          <c:showPercent val="0"/>
          <c:showBubbleSize val="0"/>
        </c:dLbls>
        <c:gapWidth val="150"/>
        <c:axId val="304183432"/>
        <c:axId val="30418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304183432"/>
        <c:axId val="304183824"/>
      </c:lineChart>
      <c:dateAx>
        <c:axId val="304183432"/>
        <c:scaling>
          <c:orientation val="minMax"/>
        </c:scaling>
        <c:delete val="1"/>
        <c:axPos val="b"/>
        <c:numFmt formatCode="ge" sourceLinked="1"/>
        <c:majorTickMark val="none"/>
        <c:minorTickMark val="none"/>
        <c:tickLblPos val="none"/>
        <c:crossAx val="304183824"/>
        <c:crosses val="autoZero"/>
        <c:auto val="1"/>
        <c:lblOffset val="100"/>
        <c:baseTimeUnit val="years"/>
      </c:dateAx>
      <c:valAx>
        <c:axId val="30418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18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99.9</c:v>
                </c:pt>
                <c:pt idx="1">
                  <c:v>100.36</c:v>
                </c:pt>
                <c:pt idx="2">
                  <c:v>105.24</c:v>
                </c:pt>
                <c:pt idx="3">
                  <c:v>104.01</c:v>
                </c:pt>
                <c:pt idx="4">
                  <c:v>110.62</c:v>
                </c:pt>
              </c:numCache>
            </c:numRef>
          </c:val>
        </c:ser>
        <c:dLbls>
          <c:showLegendKey val="0"/>
          <c:showVal val="0"/>
          <c:showCatName val="0"/>
          <c:showSerName val="0"/>
          <c:showPercent val="0"/>
          <c:showBubbleSize val="0"/>
        </c:dLbls>
        <c:gapWidth val="150"/>
        <c:axId val="303840744"/>
        <c:axId val="30384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303840744"/>
        <c:axId val="303841128"/>
      </c:lineChart>
      <c:dateAx>
        <c:axId val="303840744"/>
        <c:scaling>
          <c:orientation val="minMax"/>
        </c:scaling>
        <c:delete val="1"/>
        <c:axPos val="b"/>
        <c:numFmt formatCode="ge" sourceLinked="1"/>
        <c:majorTickMark val="none"/>
        <c:minorTickMark val="none"/>
        <c:tickLblPos val="none"/>
        <c:crossAx val="303841128"/>
        <c:crosses val="autoZero"/>
        <c:auto val="1"/>
        <c:lblOffset val="100"/>
        <c:baseTimeUnit val="years"/>
      </c:dateAx>
      <c:valAx>
        <c:axId val="303841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384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52.38</c:v>
                </c:pt>
                <c:pt idx="1">
                  <c:v>53.69</c:v>
                </c:pt>
                <c:pt idx="2">
                  <c:v>55.12</c:v>
                </c:pt>
                <c:pt idx="3">
                  <c:v>53.73</c:v>
                </c:pt>
                <c:pt idx="4">
                  <c:v>54.13</c:v>
                </c:pt>
              </c:numCache>
            </c:numRef>
          </c:val>
        </c:ser>
        <c:dLbls>
          <c:showLegendKey val="0"/>
          <c:showVal val="0"/>
          <c:showCatName val="0"/>
          <c:showSerName val="0"/>
          <c:showPercent val="0"/>
          <c:showBubbleSize val="0"/>
        </c:dLbls>
        <c:gapWidth val="150"/>
        <c:axId val="303873144"/>
        <c:axId val="303873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303873144"/>
        <c:axId val="303873528"/>
      </c:lineChart>
      <c:dateAx>
        <c:axId val="303873144"/>
        <c:scaling>
          <c:orientation val="minMax"/>
        </c:scaling>
        <c:delete val="1"/>
        <c:axPos val="b"/>
        <c:numFmt formatCode="ge" sourceLinked="1"/>
        <c:majorTickMark val="none"/>
        <c:minorTickMark val="none"/>
        <c:tickLblPos val="none"/>
        <c:crossAx val="303873528"/>
        <c:crosses val="autoZero"/>
        <c:auto val="1"/>
        <c:lblOffset val="100"/>
        <c:baseTimeUnit val="years"/>
      </c:dateAx>
      <c:valAx>
        <c:axId val="30387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87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16.09</c:v>
                </c:pt>
                <c:pt idx="1">
                  <c:v>17.84</c:v>
                </c:pt>
                <c:pt idx="2">
                  <c:v>19.64</c:v>
                </c:pt>
                <c:pt idx="3">
                  <c:v>19.7</c:v>
                </c:pt>
                <c:pt idx="4">
                  <c:v>20.11</c:v>
                </c:pt>
              </c:numCache>
            </c:numRef>
          </c:val>
        </c:ser>
        <c:dLbls>
          <c:showLegendKey val="0"/>
          <c:showVal val="0"/>
          <c:showCatName val="0"/>
          <c:showSerName val="0"/>
          <c:showPercent val="0"/>
          <c:showBubbleSize val="0"/>
        </c:dLbls>
        <c:gapWidth val="150"/>
        <c:axId val="302771056"/>
        <c:axId val="30272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302771056"/>
        <c:axId val="302726952"/>
      </c:lineChart>
      <c:dateAx>
        <c:axId val="302771056"/>
        <c:scaling>
          <c:orientation val="minMax"/>
        </c:scaling>
        <c:delete val="1"/>
        <c:axPos val="b"/>
        <c:numFmt formatCode="ge" sourceLinked="1"/>
        <c:majorTickMark val="none"/>
        <c:minorTickMark val="none"/>
        <c:tickLblPos val="none"/>
        <c:crossAx val="302726952"/>
        <c:crosses val="autoZero"/>
        <c:auto val="1"/>
        <c:lblOffset val="100"/>
        <c:baseTimeUnit val="years"/>
      </c:dateAx>
      <c:valAx>
        <c:axId val="30272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77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3971032"/>
        <c:axId val="3039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303971032"/>
        <c:axId val="303971424"/>
      </c:lineChart>
      <c:dateAx>
        <c:axId val="303971032"/>
        <c:scaling>
          <c:orientation val="minMax"/>
        </c:scaling>
        <c:delete val="1"/>
        <c:axPos val="b"/>
        <c:numFmt formatCode="ge" sourceLinked="1"/>
        <c:majorTickMark val="none"/>
        <c:minorTickMark val="none"/>
        <c:tickLblPos val="none"/>
        <c:crossAx val="303971424"/>
        <c:crosses val="autoZero"/>
        <c:auto val="1"/>
        <c:lblOffset val="100"/>
        <c:baseTimeUnit val="years"/>
      </c:dateAx>
      <c:valAx>
        <c:axId val="303971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397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320.29000000000002</c:v>
                </c:pt>
                <c:pt idx="1">
                  <c:v>332.21</c:v>
                </c:pt>
                <c:pt idx="2">
                  <c:v>235.18</c:v>
                </c:pt>
                <c:pt idx="3">
                  <c:v>240.82</c:v>
                </c:pt>
                <c:pt idx="4">
                  <c:v>210.44</c:v>
                </c:pt>
              </c:numCache>
            </c:numRef>
          </c:val>
        </c:ser>
        <c:dLbls>
          <c:showLegendKey val="0"/>
          <c:showVal val="0"/>
          <c:showCatName val="0"/>
          <c:showSerName val="0"/>
          <c:showPercent val="0"/>
          <c:showBubbleSize val="0"/>
        </c:dLbls>
        <c:gapWidth val="150"/>
        <c:axId val="303972600"/>
        <c:axId val="30397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303972600"/>
        <c:axId val="303972992"/>
      </c:lineChart>
      <c:dateAx>
        <c:axId val="303972600"/>
        <c:scaling>
          <c:orientation val="minMax"/>
        </c:scaling>
        <c:delete val="1"/>
        <c:axPos val="b"/>
        <c:numFmt formatCode="ge" sourceLinked="1"/>
        <c:majorTickMark val="none"/>
        <c:minorTickMark val="none"/>
        <c:tickLblPos val="none"/>
        <c:crossAx val="303972992"/>
        <c:crosses val="autoZero"/>
        <c:auto val="1"/>
        <c:lblOffset val="100"/>
        <c:baseTimeUnit val="years"/>
      </c:dateAx>
      <c:valAx>
        <c:axId val="303972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397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177.13</c:v>
                </c:pt>
                <c:pt idx="1">
                  <c:v>171.49</c:v>
                </c:pt>
                <c:pt idx="2">
                  <c:v>169.64</c:v>
                </c:pt>
                <c:pt idx="3">
                  <c:v>207.77</c:v>
                </c:pt>
                <c:pt idx="4">
                  <c:v>186.95</c:v>
                </c:pt>
              </c:numCache>
            </c:numRef>
          </c:val>
        </c:ser>
        <c:dLbls>
          <c:showLegendKey val="0"/>
          <c:showVal val="0"/>
          <c:showCatName val="0"/>
          <c:showSerName val="0"/>
          <c:showPercent val="0"/>
          <c:showBubbleSize val="0"/>
        </c:dLbls>
        <c:gapWidth val="150"/>
        <c:axId val="304410456"/>
        <c:axId val="30441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304410456"/>
        <c:axId val="304410848"/>
      </c:lineChart>
      <c:dateAx>
        <c:axId val="304410456"/>
        <c:scaling>
          <c:orientation val="minMax"/>
        </c:scaling>
        <c:delete val="1"/>
        <c:axPos val="b"/>
        <c:numFmt formatCode="ge" sourceLinked="1"/>
        <c:majorTickMark val="none"/>
        <c:minorTickMark val="none"/>
        <c:tickLblPos val="none"/>
        <c:crossAx val="304410848"/>
        <c:crosses val="autoZero"/>
        <c:auto val="1"/>
        <c:lblOffset val="100"/>
        <c:baseTimeUnit val="years"/>
      </c:dateAx>
      <c:valAx>
        <c:axId val="304410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441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89.84</c:v>
                </c:pt>
                <c:pt idx="1">
                  <c:v>89.12</c:v>
                </c:pt>
                <c:pt idx="2">
                  <c:v>95.75</c:v>
                </c:pt>
                <c:pt idx="3">
                  <c:v>93.54</c:v>
                </c:pt>
                <c:pt idx="4">
                  <c:v>99.91</c:v>
                </c:pt>
              </c:numCache>
            </c:numRef>
          </c:val>
        </c:ser>
        <c:dLbls>
          <c:showLegendKey val="0"/>
          <c:showVal val="0"/>
          <c:showCatName val="0"/>
          <c:showSerName val="0"/>
          <c:showPercent val="0"/>
          <c:showBubbleSize val="0"/>
        </c:dLbls>
        <c:gapWidth val="150"/>
        <c:axId val="304412024"/>
        <c:axId val="30441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304412024"/>
        <c:axId val="304412416"/>
      </c:lineChart>
      <c:dateAx>
        <c:axId val="304412024"/>
        <c:scaling>
          <c:orientation val="minMax"/>
        </c:scaling>
        <c:delete val="1"/>
        <c:axPos val="b"/>
        <c:numFmt formatCode="ge" sourceLinked="1"/>
        <c:majorTickMark val="none"/>
        <c:minorTickMark val="none"/>
        <c:tickLblPos val="none"/>
        <c:crossAx val="304412416"/>
        <c:crosses val="autoZero"/>
        <c:auto val="1"/>
        <c:lblOffset val="100"/>
        <c:baseTimeUnit val="years"/>
      </c:dateAx>
      <c:valAx>
        <c:axId val="3044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41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149.6</c:v>
                </c:pt>
                <c:pt idx="1">
                  <c:v>151.11000000000001</c:v>
                </c:pt>
                <c:pt idx="2">
                  <c:v>139.51</c:v>
                </c:pt>
                <c:pt idx="3">
                  <c:v>143.25</c:v>
                </c:pt>
                <c:pt idx="4">
                  <c:v>153.83000000000001</c:v>
                </c:pt>
              </c:numCache>
            </c:numRef>
          </c:val>
        </c:ser>
        <c:dLbls>
          <c:showLegendKey val="0"/>
          <c:showVal val="0"/>
          <c:showCatName val="0"/>
          <c:showSerName val="0"/>
          <c:showPercent val="0"/>
          <c:showBubbleSize val="0"/>
        </c:dLbls>
        <c:gapWidth val="150"/>
        <c:axId val="304413592"/>
        <c:axId val="30441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304413592"/>
        <c:axId val="304413984"/>
      </c:lineChart>
      <c:dateAx>
        <c:axId val="304413592"/>
        <c:scaling>
          <c:orientation val="minMax"/>
        </c:scaling>
        <c:delete val="1"/>
        <c:axPos val="b"/>
        <c:numFmt formatCode="ge" sourceLinked="1"/>
        <c:majorTickMark val="none"/>
        <c:minorTickMark val="none"/>
        <c:tickLblPos val="none"/>
        <c:crossAx val="304413984"/>
        <c:crosses val="autoZero"/>
        <c:auto val="1"/>
        <c:lblOffset val="100"/>
        <c:baseTimeUnit val="years"/>
      </c:dateAx>
      <c:valAx>
        <c:axId val="30441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41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京都府　宇治市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4" t="s">
        <v>117</v>
      </c>
      <c r="AE8" s="84"/>
      <c r="AF8" s="84"/>
      <c r="AG8" s="84"/>
      <c r="AH8" s="84"/>
      <c r="AI8" s="84"/>
      <c r="AJ8" s="84"/>
      <c r="AK8" s="5"/>
      <c r="AL8" s="71">
        <f>データ!$R$6</f>
        <v>188674</v>
      </c>
      <c r="AM8" s="71"/>
      <c r="AN8" s="71"/>
      <c r="AO8" s="71"/>
      <c r="AP8" s="71"/>
      <c r="AQ8" s="71"/>
      <c r="AR8" s="71"/>
      <c r="AS8" s="71"/>
      <c r="AT8" s="67">
        <f>データ!$S$6</f>
        <v>67.540000000000006</v>
      </c>
      <c r="AU8" s="68"/>
      <c r="AV8" s="68"/>
      <c r="AW8" s="68"/>
      <c r="AX8" s="68"/>
      <c r="AY8" s="68"/>
      <c r="AZ8" s="68"/>
      <c r="BA8" s="68"/>
      <c r="BB8" s="70">
        <f>データ!$T$6</f>
        <v>2793.51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67.53</v>
      </c>
      <c r="J10" s="68"/>
      <c r="K10" s="68"/>
      <c r="L10" s="68"/>
      <c r="M10" s="68"/>
      <c r="N10" s="68"/>
      <c r="O10" s="69"/>
      <c r="P10" s="70">
        <f>データ!$P$6</f>
        <v>99.57</v>
      </c>
      <c r="Q10" s="70"/>
      <c r="R10" s="70"/>
      <c r="S10" s="70"/>
      <c r="T10" s="70"/>
      <c r="U10" s="70"/>
      <c r="V10" s="70"/>
      <c r="W10" s="71">
        <f>データ!$Q$6</f>
        <v>2879</v>
      </c>
      <c r="X10" s="71"/>
      <c r="Y10" s="71"/>
      <c r="Z10" s="71"/>
      <c r="AA10" s="71"/>
      <c r="AB10" s="71"/>
      <c r="AC10" s="71"/>
      <c r="AD10" s="2"/>
      <c r="AE10" s="2"/>
      <c r="AF10" s="2"/>
      <c r="AG10" s="2"/>
      <c r="AH10" s="5"/>
      <c r="AI10" s="5"/>
      <c r="AJ10" s="5"/>
      <c r="AK10" s="5"/>
      <c r="AL10" s="71">
        <f>データ!$U$6</f>
        <v>187647</v>
      </c>
      <c r="AM10" s="71"/>
      <c r="AN10" s="71"/>
      <c r="AO10" s="71"/>
      <c r="AP10" s="71"/>
      <c r="AQ10" s="71"/>
      <c r="AR10" s="71"/>
      <c r="AS10" s="71"/>
      <c r="AT10" s="67">
        <f>データ!$V$6</f>
        <v>29.57</v>
      </c>
      <c r="AU10" s="68"/>
      <c r="AV10" s="68"/>
      <c r="AW10" s="68"/>
      <c r="AX10" s="68"/>
      <c r="AY10" s="68"/>
      <c r="AZ10" s="68"/>
      <c r="BA10" s="68"/>
      <c r="BB10" s="70">
        <f>データ!$W$6</f>
        <v>6345.86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262048</v>
      </c>
      <c r="D6" s="34">
        <f t="shared" si="3"/>
        <v>46</v>
      </c>
      <c r="E6" s="34">
        <f t="shared" si="3"/>
        <v>1</v>
      </c>
      <c r="F6" s="34">
        <f t="shared" si="3"/>
        <v>0</v>
      </c>
      <c r="G6" s="34">
        <f t="shared" si="3"/>
        <v>1</v>
      </c>
      <c r="H6" s="34" t="str">
        <f t="shared" si="3"/>
        <v>京都府　宇治市</v>
      </c>
      <c r="I6" s="34" t="str">
        <f t="shared" si="3"/>
        <v>法適用</v>
      </c>
      <c r="J6" s="34" t="str">
        <f t="shared" si="3"/>
        <v>水道事業</v>
      </c>
      <c r="K6" s="34" t="str">
        <f t="shared" si="3"/>
        <v>末端給水事業</v>
      </c>
      <c r="L6" s="34" t="str">
        <f t="shared" si="3"/>
        <v>A2</v>
      </c>
      <c r="M6" s="34">
        <f t="shared" si="3"/>
        <v>0</v>
      </c>
      <c r="N6" s="35" t="str">
        <f t="shared" si="3"/>
        <v>-</v>
      </c>
      <c r="O6" s="35">
        <f t="shared" si="3"/>
        <v>67.53</v>
      </c>
      <c r="P6" s="35">
        <f t="shared" si="3"/>
        <v>99.57</v>
      </c>
      <c r="Q6" s="35">
        <f t="shared" si="3"/>
        <v>2879</v>
      </c>
      <c r="R6" s="35">
        <f t="shared" si="3"/>
        <v>188674</v>
      </c>
      <c r="S6" s="35">
        <f t="shared" si="3"/>
        <v>67.540000000000006</v>
      </c>
      <c r="T6" s="35">
        <f t="shared" si="3"/>
        <v>2793.51</v>
      </c>
      <c r="U6" s="35">
        <f t="shared" si="3"/>
        <v>187647</v>
      </c>
      <c r="V6" s="35">
        <f t="shared" si="3"/>
        <v>29.57</v>
      </c>
      <c r="W6" s="35">
        <f t="shared" si="3"/>
        <v>6345.86</v>
      </c>
      <c r="X6" s="36">
        <f>IF(X7="",NA(),X7)</f>
        <v>99.9</v>
      </c>
      <c r="Y6" s="36">
        <f t="shared" ref="Y6:AG6" si="4">IF(Y7="",NA(),Y7)</f>
        <v>100.36</v>
      </c>
      <c r="Z6" s="36">
        <f t="shared" si="4"/>
        <v>105.24</v>
      </c>
      <c r="AA6" s="36">
        <f t="shared" si="4"/>
        <v>104.01</v>
      </c>
      <c r="AB6" s="36">
        <f t="shared" si="4"/>
        <v>110.62</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320.29000000000002</v>
      </c>
      <c r="AU6" s="36">
        <f t="shared" ref="AU6:BC6" si="6">IF(AU7="",NA(),AU7)</f>
        <v>332.21</v>
      </c>
      <c r="AV6" s="36">
        <f t="shared" si="6"/>
        <v>235.18</v>
      </c>
      <c r="AW6" s="36">
        <f t="shared" si="6"/>
        <v>240.82</v>
      </c>
      <c r="AX6" s="36">
        <f t="shared" si="6"/>
        <v>210.44</v>
      </c>
      <c r="AY6" s="36">
        <f t="shared" si="6"/>
        <v>590.46</v>
      </c>
      <c r="AZ6" s="36">
        <f t="shared" si="6"/>
        <v>628.34</v>
      </c>
      <c r="BA6" s="36">
        <f t="shared" si="6"/>
        <v>289.8</v>
      </c>
      <c r="BB6" s="36">
        <f t="shared" si="6"/>
        <v>299.44</v>
      </c>
      <c r="BC6" s="36">
        <f t="shared" si="6"/>
        <v>311.99</v>
      </c>
      <c r="BD6" s="35" t="str">
        <f>IF(BD7="","",IF(BD7="-","【-】","【"&amp;SUBSTITUTE(TEXT(BD7,"#,##0.00"),"-","△")&amp;"】"))</f>
        <v>【262.87】</v>
      </c>
      <c r="BE6" s="36">
        <f>IF(BE7="",NA(),BE7)</f>
        <v>177.13</v>
      </c>
      <c r="BF6" s="36">
        <f t="shared" ref="BF6:BN6" si="7">IF(BF7="",NA(),BF7)</f>
        <v>171.49</v>
      </c>
      <c r="BG6" s="36">
        <f t="shared" si="7"/>
        <v>169.64</v>
      </c>
      <c r="BH6" s="36">
        <f t="shared" si="7"/>
        <v>207.77</v>
      </c>
      <c r="BI6" s="36">
        <f t="shared" si="7"/>
        <v>186.95</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89.84</v>
      </c>
      <c r="BQ6" s="36">
        <f t="shared" ref="BQ6:BY6" si="8">IF(BQ7="",NA(),BQ7)</f>
        <v>89.12</v>
      </c>
      <c r="BR6" s="36">
        <f t="shared" si="8"/>
        <v>95.75</v>
      </c>
      <c r="BS6" s="36">
        <f t="shared" si="8"/>
        <v>93.54</v>
      </c>
      <c r="BT6" s="36">
        <f t="shared" si="8"/>
        <v>99.91</v>
      </c>
      <c r="BU6" s="36">
        <f t="shared" si="8"/>
        <v>99.91</v>
      </c>
      <c r="BV6" s="36">
        <f t="shared" si="8"/>
        <v>99.89</v>
      </c>
      <c r="BW6" s="36">
        <f t="shared" si="8"/>
        <v>107.05</v>
      </c>
      <c r="BX6" s="36">
        <f t="shared" si="8"/>
        <v>106.4</v>
      </c>
      <c r="BY6" s="36">
        <f t="shared" si="8"/>
        <v>107.61</v>
      </c>
      <c r="BZ6" s="35" t="str">
        <f>IF(BZ7="","",IF(BZ7="-","【-】","【"&amp;SUBSTITUTE(TEXT(BZ7,"#,##0.00"),"-","△")&amp;"】"))</f>
        <v>【105.59】</v>
      </c>
      <c r="CA6" s="36">
        <f>IF(CA7="",NA(),CA7)</f>
        <v>149.6</v>
      </c>
      <c r="CB6" s="36">
        <f t="shared" ref="CB6:CJ6" si="9">IF(CB7="",NA(),CB7)</f>
        <v>151.11000000000001</v>
      </c>
      <c r="CC6" s="36">
        <f t="shared" si="9"/>
        <v>139.51</v>
      </c>
      <c r="CD6" s="36">
        <f t="shared" si="9"/>
        <v>143.25</v>
      </c>
      <c r="CE6" s="36">
        <f t="shared" si="9"/>
        <v>153.83000000000001</v>
      </c>
      <c r="CF6" s="36">
        <f t="shared" si="9"/>
        <v>164.25</v>
      </c>
      <c r="CG6" s="36">
        <f t="shared" si="9"/>
        <v>165.34</v>
      </c>
      <c r="CH6" s="36">
        <f t="shared" si="9"/>
        <v>155.09</v>
      </c>
      <c r="CI6" s="36">
        <f t="shared" si="9"/>
        <v>156.29</v>
      </c>
      <c r="CJ6" s="36">
        <f t="shared" si="9"/>
        <v>155.69</v>
      </c>
      <c r="CK6" s="35" t="str">
        <f>IF(CK7="","",IF(CK7="-","【-】","【"&amp;SUBSTITUTE(TEXT(CK7,"#,##0.00"),"-","△")&amp;"】"))</f>
        <v>【163.27】</v>
      </c>
      <c r="CL6" s="36">
        <f>IF(CL7="",NA(),CL7)</f>
        <v>65.790000000000006</v>
      </c>
      <c r="CM6" s="36">
        <f t="shared" ref="CM6:CU6" si="10">IF(CM7="",NA(),CM7)</f>
        <v>65.19</v>
      </c>
      <c r="CN6" s="36">
        <f t="shared" si="10"/>
        <v>63.87</v>
      </c>
      <c r="CO6" s="36">
        <f t="shared" si="10"/>
        <v>62.8</v>
      </c>
      <c r="CP6" s="36">
        <f t="shared" si="10"/>
        <v>62.81</v>
      </c>
      <c r="CQ6" s="36">
        <f t="shared" si="10"/>
        <v>62.71</v>
      </c>
      <c r="CR6" s="36">
        <f t="shared" si="10"/>
        <v>62.15</v>
      </c>
      <c r="CS6" s="36">
        <f t="shared" si="10"/>
        <v>61.61</v>
      </c>
      <c r="CT6" s="36">
        <f t="shared" si="10"/>
        <v>62.34</v>
      </c>
      <c r="CU6" s="36">
        <f t="shared" si="10"/>
        <v>62.46</v>
      </c>
      <c r="CV6" s="35" t="str">
        <f>IF(CV7="","",IF(CV7="-","【-】","【"&amp;SUBSTITUTE(TEXT(CV7,"#,##0.00"),"-","△")&amp;"】"))</f>
        <v>【59.94】</v>
      </c>
      <c r="CW6" s="36">
        <f>IF(CW7="",NA(),CW7)</f>
        <v>90.97</v>
      </c>
      <c r="CX6" s="36">
        <f t="shared" ref="CX6:DF6" si="11">IF(CX7="",NA(),CX7)</f>
        <v>91.23</v>
      </c>
      <c r="CY6" s="36">
        <f t="shared" si="11"/>
        <v>91.68</v>
      </c>
      <c r="CZ6" s="36">
        <f t="shared" si="11"/>
        <v>92.12</v>
      </c>
      <c r="DA6" s="36">
        <f t="shared" si="11"/>
        <v>91.24</v>
      </c>
      <c r="DB6" s="36">
        <f t="shared" si="11"/>
        <v>90.54</v>
      </c>
      <c r="DC6" s="36">
        <f t="shared" si="11"/>
        <v>90.64</v>
      </c>
      <c r="DD6" s="36">
        <f t="shared" si="11"/>
        <v>90.23</v>
      </c>
      <c r="DE6" s="36">
        <f t="shared" si="11"/>
        <v>90.15</v>
      </c>
      <c r="DF6" s="36">
        <f t="shared" si="11"/>
        <v>90.62</v>
      </c>
      <c r="DG6" s="35" t="str">
        <f>IF(DG7="","",IF(DG7="-","【-】","【"&amp;SUBSTITUTE(TEXT(DG7,"#,##0.00"),"-","△")&amp;"】"))</f>
        <v>【90.22】</v>
      </c>
      <c r="DH6" s="36">
        <f>IF(DH7="",NA(),DH7)</f>
        <v>52.38</v>
      </c>
      <c r="DI6" s="36">
        <f t="shared" ref="DI6:DQ6" si="12">IF(DI7="",NA(),DI7)</f>
        <v>53.69</v>
      </c>
      <c r="DJ6" s="36">
        <f t="shared" si="12"/>
        <v>55.12</v>
      </c>
      <c r="DK6" s="36">
        <f t="shared" si="12"/>
        <v>53.73</v>
      </c>
      <c r="DL6" s="36">
        <f t="shared" si="12"/>
        <v>54.13</v>
      </c>
      <c r="DM6" s="36">
        <f t="shared" si="12"/>
        <v>42.43</v>
      </c>
      <c r="DN6" s="36">
        <f t="shared" si="12"/>
        <v>43.24</v>
      </c>
      <c r="DO6" s="36">
        <f t="shared" si="12"/>
        <v>46.36</v>
      </c>
      <c r="DP6" s="36">
        <f t="shared" si="12"/>
        <v>47.37</v>
      </c>
      <c r="DQ6" s="36">
        <f t="shared" si="12"/>
        <v>48.01</v>
      </c>
      <c r="DR6" s="35" t="str">
        <f>IF(DR7="","",IF(DR7="-","【-】","【"&amp;SUBSTITUTE(TEXT(DR7,"#,##0.00"),"-","△")&amp;"】"))</f>
        <v>【47.91】</v>
      </c>
      <c r="DS6" s="36">
        <f>IF(DS7="",NA(),DS7)</f>
        <v>16.09</v>
      </c>
      <c r="DT6" s="36">
        <f t="shared" ref="DT6:EB6" si="13">IF(DT7="",NA(),DT7)</f>
        <v>17.84</v>
      </c>
      <c r="DU6" s="36">
        <f t="shared" si="13"/>
        <v>19.64</v>
      </c>
      <c r="DV6" s="36">
        <f t="shared" si="13"/>
        <v>19.7</v>
      </c>
      <c r="DW6" s="36">
        <f t="shared" si="13"/>
        <v>20.11</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0.87</v>
      </c>
      <c r="EE6" s="36">
        <f t="shared" ref="EE6:EM6" si="14">IF(EE7="",NA(),EE7)</f>
        <v>0.86</v>
      </c>
      <c r="EF6" s="36">
        <f t="shared" si="14"/>
        <v>0.95</v>
      </c>
      <c r="EG6" s="36">
        <f t="shared" si="14"/>
        <v>0.97</v>
      </c>
      <c r="EH6" s="36">
        <f t="shared" si="14"/>
        <v>0.84</v>
      </c>
      <c r="EI6" s="36">
        <f t="shared" si="14"/>
        <v>0.76</v>
      </c>
      <c r="EJ6" s="36">
        <f t="shared" si="14"/>
        <v>0.8</v>
      </c>
      <c r="EK6" s="36">
        <f t="shared" si="14"/>
        <v>0.72</v>
      </c>
      <c r="EL6" s="36">
        <f t="shared" si="14"/>
        <v>0.67</v>
      </c>
      <c r="EM6" s="36">
        <f t="shared" si="14"/>
        <v>0.67</v>
      </c>
      <c r="EN6" s="35" t="str">
        <f>IF(EN7="","",IF(EN7="-","【-】","【"&amp;SUBSTITUTE(TEXT(EN7,"#,##0.00"),"-","△")&amp;"】"))</f>
        <v>【0.76】</v>
      </c>
    </row>
    <row r="7" spans="1:144" s="37" customFormat="1">
      <c r="A7" s="29"/>
      <c r="B7" s="38">
        <v>2016</v>
      </c>
      <c r="C7" s="38">
        <v>262048</v>
      </c>
      <c r="D7" s="38">
        <v>46</v>
      </c>
      <c r="E7" s="38">
        <v>1</v>
      </c>
      <c r="F7" s="38">
        <v>0</v>
      </c>
      <c r="G7" s="38">
        <v>1</v>
      </c>
      <c r="H7" s="38" t="s">
        <v>105</v>
      </c>
      <c r="I7" s="38" t="s">
        <v>106</v>
      </c>
      <c r="J7" s="38" t="s">
        <v>107</v>
      </c>
      <c r="K7" s="38" t="s">
        <v>108</v>
      </c>
      <c r="L7" s="38" t="s">
        <v>109</v>
      </c>
      <c r="M7" s="38"/>
      <c r="N7" s="39" t="s">
        <v>110</v>
      </c>
      <c r="O7" s="39">
        <v>67.53</v>
      </c>
      <c r="P7" s="39">
        <v>99.57</v>
      </c>
      <c r="Q7" s="39">
        <v>2879</v>
      </c>
      <c r="R7" s="39">
        <v>188674</v>
      </c>
      <c r="S7" s="39">
        <v>67.540000000000006</v>
      </c>
      <c r="T7" s="39">
        <v>2793.51</v>
      </c>
      <c r="U7" s="39">
        <v>187647</v>
      </c>
      <c r="V7" s="39">
        <v>29.57</v>
      </c>
      <c r="W7" s="39">
        <v>6345.86</v>
      </c>
      <c r="X7" s="39">
        <v>99.9</v>
      </c>
      <c r="Y7" s="39">
        <v>100.36</v>
      </c>
      <c r="Z7" s="39">
        <v>105.24</v>
      </c>
      <c r="AA7" s="39">
        <v>104.01</v>
      </c>
      <c r="AB7" s="39">
        <v>110.62</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320.29000000000002</v>
      </c>
      <c r="AU7" s="39">
        <v>332.21</v>
      </c>
      <c r="AV7" s="39">
        <v>235.18</v>
      </c>
      <c r="AW7" s="39">
        <v>240.82</v>
      </c>
      <c r="AX7" s="39">
        <v>210.44</v>
      </c>
      <c r="AY7" s="39">
        <v>590.46</v>
      </c>
      <c r="AZ7" s="39">
        <v>628.34</v>
      </c>
      <c r="BA7" s="39">
        <v>289.8</v>
      </c>
      <c r="BB7" s="39">
        <v>299.44</v>
      </c>
      <c r="BC7" s="39">
        <v>311.99</v>
      </c>
      <c r="BD7" s="39">
        <v>262.87</v>
      </c>
      <c r="BE7" s="39">
        <v>177.13</v>
      </c>
      <c r="BF7" s="39">
        <v>171.49</v>
      </c>
      <c r="BG7" s="39">
        <v>169.64</v>
      </c>
      <c r="BH7" s="39">
        <v>207.77</v>
      </c>
      <c r="BI7" s="39">
        <v>186.95</v>
      </c>
      <c r="BJ7" s="39">
        <v>299.16000000000003</v>
      </c>
      <c r="BK7" s="39">
        <v>297.13</v>
      </c>
      <c r="BL7" s="39">
        <v>301.99</v>
      </c>
      <c r="BM7" s="39">
        <v>298.08999999999997</v>
      </c>
      <c r="BN7" s="39">
        <v>291.77999999999997</v>
      </c>
      <c r="BO7" s="39">
        <v>270.87</v>
      </c>
      <c r="BP7" s="39">
        <v>89.84</v>
      </c>
      <c r="BQ7" s="39">
        <v>89.12</v>
      </c>
      <c r="BR7" s="39">
        <v>95.75</v>
      </c>
      <c r="BS7" s="39">
        <v>93.54</v>
      </c>
      <c r="BT7" s="39">
        <v>99.91</v>
      </c>
      <c r="BU7" s="39">
        <v>99.91</v>
      </c>
      <c r="BV7" s="39">
        <v>99.89</v>
      </c>
      <c r="BW7" s="39">
        <v>107.05</v>
      </c>
      <c r="BX7" s="39">
        <v>106.4</v>
      </c>
      <c r="BY7" s="39">
        <v>107.61</v>
      </c>
      <c r="BZ7" s="39">
        <v>105.59</v>
      </c>
      <c r="CA7" s="39">
        <v>149.6</v>
      </c>
      <c r="CB7" s="39">
        <v>151.11000000000001</v>
      </c>
      <c r="CC7" s="39">
        <v>139.51</v>
      </c>
      <c r="CD7" s="39">
        <v>143.25</v>
      </c>
      <c r="CE7" s="39">
        <v>153.83000000000001</v>
      </c>
      <c r="CF7" s="39">
        <v>164.25</v>
      </c>
      <c r="CG7" s="39">
        <v>165.34</v>
      </c>
      <c r="CH7" s="39">
        <v>155.09</v>
      </c>
      <c r="CI7" s="39">
        <v>156.29</v>
      </c>
      <c r="CJ7" s="39">
        <v>155.69</v>
      </c>
      <c r="CK7" s="39">
        <v>163.27000000000001</v>
      </c>
      <c r="CL7" s="39">
        <v>65.790000000000006</v>
      </c>
      <c r="CM7" s="39">
        <v>65.19</v>
      </c>
      <c r="CN7" s="39">
        <v>63.87</v>
      </c>
      <c r="CO7" s="39">
        <v>62.8</v>
      </c>
      <c r="CP7" s="39">
        <v>62.81</v>
      </c>
      <c r="CQ7" s="39">
        <v>62.71</v>
      </c>
      <c r="CR7" s="39">
        <v>62.15</v>
      </c>
      <c r="CS7" s="39">
        <v>61.61</v>
      </c>
      <c r="CT7" s="39">
        <v>62.34</v>
      </c>
      <c r="CU7" s="39">
        <v>62.46</v>
      </c>
      <c r="CV7" s="39">
        <v>59.94</v>
      </c>
      <c r="CW7" s="39">
        <v>90.97</v>
      </c>
      <c r="CX7" s="39">
        <v>91.23</v>
      </c>
      <c r="CY7" s="39">
        <v>91.68</v>
      </c>
      <c r="CZ7" s="39">
        <v>92.12</v>
      </c>
      <c r="DA7" s="39">
        <v>91.24</v>
      </c>
      <c r="DB7" s="39">
        <v>90.54</v>
      </c>
      <c r="DC7" s="39">
        <v>90.64</v>
      </c>
      <c r="DD7" s="39">
        <v>90.23</v>
      </c>
      <c r="DE7" s="39">
        <v>90.15</v>
      </c>
      <c r="DF7" s="39">
        <v>90.62</v>
      </c>
      <c r="DG7" s="39">
        <v>90.22</v>
      </c>
      <c r="DH7" s="39">
        <v>52.38</v>
      </c>
      <c r="DI7" s="39">
        <v>53.69</v>
      </c>
      <c r="DJ7" s="39">
        <v>55.12</v>
      </c>
      <c r="DK7" s="39">
        <v>53.73</v>
      </c>
      <c r="DL7" s="39">
        <v>54.13</v>
      </c>
      <c r="DM7" s="39">
        <v>42.43</v>
      </c>
      <c r="DN7" s="39">
        <v>43.24</v>
      </c>
      <c r="DO7" s="39">
        <v>46.36</v>
      </c>
      <c r="DP7" s="39">
        <v>47.37</v>
      </c>
      <c r="DQ7" s="39">
        <v>48.01</v>
      </c>
      <c r="DR7" s="39">
        <v>47.91</v>
      </c>
      <c r="DS7" s="39">
        <v>16.09</v>
      </c>
      <c r="DT7" s="39">
        <v>17.84</v>
      </c>
      <c r="DU7" s="39">
        <v>19.64</v>
      </c>
      <c r="DV7" s="39">
        <v>19.7</v>
      </c>
      <c r="DW7" s="39">
        <v>20.11</v>
      </c>
      <c r="DX7" s="39">
        <v>11.07</v>
      </c>
      <c r="DY7" s="39">
        <v>12.21</v>
      </c>
      <c r="DZ7" s="39">
        <v>13.57</v>
      </c>
      <c r="EA7" s="39">
        <v>14.27</v>
      </c>
      <c r="EB7" s="39">
        <v>16.170000000000002</v>
      </c>
      <c r="EC7" s="39">
        <v>15</v>
      </c>
      <c r="ED7" s="39">
        <v>0.87</v>
      </c>
      <c r="EE7" s="39">
        <v>0.86</v>
      </c>
      <c r="EF7" s="39">
        <v>0.95</v>
      </c>
      <c r="EG7" s="39">
        <v>0.97</v>
      </c>
      <c r="EH7" s="39">
        <v>0.84</v>
      </c>
      <c r="EI7" s="39">
        <v>0.76</v>
      </c>
      <c r="EJ7" s="39">
        <v>0.8</v>
      </c>
      <c r="EK7" s="39">
        <v>0.72</v>
      </c>
      <c r="EL7" s="39">
        <v>0.67</v>
      </c>
      <c r="EM7" s="39">
        <v>0.67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01935</dc:creator>
  <cp:lastModifiedBy>Administrator</cp:lastModifiedBy>
  <cp:lastPrinted>2018-02-06T02:27:58Z</cp:lastPrinted>
  <dcterms:created xsi:type="dcterms:W3CDTF">2018-02-06T02:25:18Z</dcterms:created>
  <dcterms:modified xsi:type="dcterms:W3CDTF">2018-02-15T02:43:03Z</dcterms:modified>
</cp:coreProperties>
</file>