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2庶務共有\Ｒ３年度\3 調査一件\37_公営企業に係る｢経営比較分析表｣(R2年度決算)の分析等についてR4.1.26\04_回答R4.1.○\"/>
    </mc:Choice>
  </mc:AlternateContent>
  <xr:revisionPtr revIDLastSave="0" documentId="13_ncr:1_{6ECCD037-4521-4F86-BBAD-9710A08CC298}" xr6:coauthVersionLast="36" xr6:coauthVersionMax="36" xr10:uidLastSave="{00000000-0000-0000-0000-000000000000}"/>
  <workbookProtection workbookAlgorithmName="SHA-512" workbookHashValue="clyxJdYciduuYHTVnYWJMJD6wIGbNynOxF7BXXnhEETHyC92G+d/Ih5Ukzgf8WCIj2JmzvQohyPOAmh0IJZNrw==" workbookSaltValue="maWcdNeyfZWY43I3jKtfb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W10" i="4" s="1"/>
  <c r="P6" i="5"/>
  <c r="P10" i="4" s="1"/>
  <c r="O6" i="5"/>
  <c r="N6" i="5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F85" i="4"/>
  <c r="AT10" i="4"/>
  <c r="AL10" i="4"/>
  <c r="AD10" i="4"/>
  <c r="I10" i="4"/>
  <c r="B10" i="4"/>
  <c r="BB8" i="4"/>
  <c r="AD8" i="4"/>
  <c r="I8" i="4"/>
</calcChain>
</file>

<file path=xl/sharedStrings.xml><?xml version="1.0" encoding="utf-8"?>
<sst xmlns="http://schemas.openxmlformats.org/spreadsheetml/2006/main" count="231" uniqueCount="119">
  <si>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</si>
  <si>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</si>
  <si>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</si>
  <si>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</si>
  <si>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</si>
  <si>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</si>
  <si>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</si>
  <si>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</si>
  <si>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</si>
  <si>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</si>
  <si>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</si>
  <si>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</si>
  <si>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</si>
  <si>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</si>
  <si>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</si>
  <si>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</si>
  <si>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</si>
  <si>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</si>
  <si>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</si>
  <si>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</si>
  <si>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</si>
  <si>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</si>
  <si>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</si>
  <si>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</si>
  <si>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</si>
  <si>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</si>
  <si>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</si>
  <si>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</si>
  <si>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</si>
  <si>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</si>
  <si>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</si>
  <si>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</si>
  <si>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</si>
  <si>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</si>
  <si>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</si>
  <si>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</si>
  <si>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</si>
  <si>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</si>
  <si>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</si>
  <si>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</si>
  <si>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</si>
  <si>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</si>
  <si>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</si>
  <si>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</si>
  <si>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</si>
  <si>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</si>
  <si>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</si>
  <si>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</si>
  <si>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</si>
  <si>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</si>
  <si>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</si>
  <si>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</si>
  <si>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</si>
  <si>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</si>
  <si>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</si>
  <si>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</si>
  <si>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</si>
  <si>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</si>
  <si>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</si>
  <si>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</si>
  <si>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</si>
  <si>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</si>
  <si>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</si>
  <si>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</si>
  <si>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</si>
  <si>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</si>
  <si>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</si>
  <si>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</si>
  <si>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</si>
  <si>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</si>
  <si>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</si>
  <si>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</si>
  <si>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</si>
  <si>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</si>
  <si>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</si>
  <si>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</si>
  <si>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</si>
  <si>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</si>
  <si>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</si>
  <si>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</si>
  <si>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</si>
  <si>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</si>
  <si>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</si>
  <si>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</si>
  <si>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</si>
  <si>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</si>
  <si>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</si>
  <si>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</si>
  <si>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</si>
  <si>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</si>
  <si>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</si>
  <si>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</si>
  <si>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</si>
  <si>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</si>
  <si>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</si>
  <si>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</si>
  <si>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</si>
  <si>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</si>
  <si>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</si>
  <si>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</si>
  <si>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</si>
  <si>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</si>
  <si>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</si>
  <si>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</si>
  <si>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</si>
  <si>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</si>
  <si>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</si>
  <si>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</si>
  <si>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</si>
  <si>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</si>
  <si>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</si>
  <si>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</si>
  <si>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</si>
  <si>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</si>
  <si>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</si>
  <si>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</si>
  <si>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　なお、有形固定資産減価償却率は、平成27年度からの企業会計導入のため、減価償却実績がなく、低い値となっている。</t>
    <phoneticPr fontId="4"/>
  </si>
  <si>
    <t>　現時点でも下水道整備に取り組み、多額の設備投資及び公債費の償還を行っており、類似団体と比較して現時点での経営分析は、経費を多く要する状況である。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他方、使用料単価は1㎥あたり160円を超えており、20㎥あたり下水道使用料3,082円と同じく一定の水準に達している。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</si>
  <si>
    <t>　平成27年度から地方公営企業法の全部を適用したため、平成26年度以前のデータはない。
　令和2年度は、経常収支比率が100％を上回り、累積欠損金比率が解消したものの、流動比率とともに類似団体と比べて低い水準にあり、引き続き改善に努める必要がある。これは、現時点の普及率が95.91％であり、今なお下水道整備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一方、下水道使用料水準は平成18年の料金改定以後、使用料単価は1㎥あたり160円を超えており、20㎥あたり下水道使用料3,082円と同じく一定の水準に達している。
　施設利用率に関しては、類似団体平均値をやや上回っている。現在も下水道整備中であり、今後の流量増加が見込まれることから、数値は上昇すると考えている。</t>
    <rPh sb="52" eb="54">
      <t>ケイジョウ</t>
    </rPh>
    <rPh sb="54" eb="56">
      <t>シュウシ</t>
    </rPh>
    <rPh sb="56" eb="58">
      <t>ヒリツ</t>
    </rPh>
    <rPh sb="64" eb="66">
      <t>ウワマワ</t>
    </rPh>
    <rPh sb="97" eb="98">
      <t>クラ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</si>
</sst>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0.24</c:v>
                </c:pt>
                <c:pt idx="2">
                  <c:v>0.27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6-47D8-8489-EA0265AF5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</c:v>
                </c:pt>
                <c:pt idx="2">
                  <c:v>0.12</c:v>
                </c:pt>
                <c:pt idx="3">
                  <c:v>0.19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6-47D8-8489-EA0265AF5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57.63</c:v>
                </c:pt>
                <c:pt idx="1">
                  <c:v>70.14</c:v>
                </c:pt>
                <c:pt idx="2">
                  <c:v>75.11</c:v>
                </c:pt>
                <c:pt idx="3">
                  <c:v>70.739999999999995</c:v>
                </c:pt>
                <c:pt idx="4">
                  <c:v>71.52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A-4216-94F7-588DF718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64.66</c:v>
                </c:pt>
                <c:pt idx="1">
                  <c:v>70.37</c:v>
                </c:pt>
                <c:pt idx="2">
                  <c:v>68.3</c:v>
                </c:pt>
                <c:pt idx="3">
                  <c:v>67.37</c:v>
                </c:pt>
                <c:pt idx="4">
                  <c:v>67.709999999999994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A-4216-94F7-588DF718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84.8</c:v>
                </c:pt>
                <c:pt idx="2">
                  <c:v>85.67</c:v>
                </c:pt>
                <c:pt idx="3">
                  <c:v>87.57</c:v>
                </c:pt>
                <c:pt idx="4">
                  <c:v>88.43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9-45EF-A404-8ADBC55E8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97.08</c:v>
                </c:pt>
                <c:pt idx="1">
                  <c:v>96.75</c:v>
                </c:pt>
                <c:pt idx="2">
                  <c:v>96.78</c:v>
                </c:pt>
                <c:pt idx="3">
                  <c:v>97</c:v>
                </c:pt>
                <c:pt idx="4">
                  <c:v>97.24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9-45EF-A404-8ADBC55E8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101.11</c:v>
                </c:pt>
                <c:pt idx="1">
                  <c:v>100.47</c:v>
                </c:pt>
                <c:pt idx="2">
                  <c:v>100.5</c:v>
                </c:pt>
                <c:pt idx="3">
                  <c:v>100.43</c:v>
                </c:pt>
                <c:pt idx="4">
                  <c:v>100.98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9-4CCE-8D97-4721A7B40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109.82</c:v>
                </c:pt>
                <c:pt idx="1">
                  <c:v>106.55</c:v>
                </c:pt>
                <c:pt idx="2">
                  <c:v>106.78</c:v>
                </c:pt>
                <c:pt idx="3">
                  <c:v>106.31</c:v>
                </c:pt>
                <c:pt idx="4">
                  <c:v>107.05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9-4CCE-8D97-4721A7B40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6.62</c:v>
                </c:pt>
                <c:pt idx="1">
                  <c:v>9.56</c:v>
                </c:pt>
                <c:pt idx="2">
                  <c:v>12.34</c:v>
                </c:pt>
                <c:pt idx="3">
                  <c:v>14.99</c:v>
                </c:pt>
                <c:pt idx="4">
                  <c:v>17.309999999999999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C-4C88-B6BE-955918E87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25.28</c:v>
                </c:pt>
                <c:pt idx="1">
                  <c:v>28.24</c:v>
                </c:pt>
                <c:pt idx="2">
                  <c:v>29.38</c:v>
                </c:pt>
                <c:pt idx="3">
                  <c:v>30.6</c:v>
                </c:pt>
                <c:pt idx="4">
                  <c:v>27.39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C-4C88-B6BE-955918E87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0.54</c:v>
                </c:pt>
                <c:pt idx="2">
                  <c:v>0.49</c:v>
                </c:pt>
                <c:pt idx="3">
                  <c:v>2.4500000000000002</c:v>
                </c:pt>
                <c:pt idx="4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A-4987-B310-96F05C63E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4.08</c:v>
                </c:pt>
                <c:pt idx="1">
                  <c:v>3.67</c:v>
                </c:pt>
                <c:pt idx="2">
                  <c:v>3.45</c:v>
                </c:pt>
                <c:pt idx="3">
                  <c:v>5.0199999999999996</c:v>
                </c:pt>
                <c:pt idx="4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A-4987-B310-96F05C63E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3.64</c:v>
                </c:pt>
                <c:pt idx="1">
                  <c:v>3</c:v>
                </c:pt>
                <c:pt idx="2">
                  <c:v>2.2400000000000002</c:v>
                </c:pt>
                <c:pt idx="3">
                  <c:v>1.59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9-4E84-9491-F9C352469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0.41</c:v>
                </c:pt>
                <c:pt idx="2">
                  <c:v>0.19</c:v>
                </c:pt>
                <c:pt idx="3">
                  <c:v>0.05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9-4E84-9491-F9C352469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35.729999999999997</c:v>
                </c:pt>
                <c:pt idx="1">
                  <c:v>47.49</c:v>
                </c:pt>
                <c:pt idx="2">
                  <c:v>45.93</c:v>
                </c:pt>
                <c:pt idx="3">
                  <c:v>43.7</c:v>
                </c:pt>
                <c:pt idx="4">
                  <c:v>42.87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3-420A-A4E7-B721B1C2A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67.7</c:v>
                </c:pt>
                <c:pt idx="1">
                  <c:v>83.46</c:v>
                </c:pt>
                <c:pt idx="2">
                  <c:v>80.64</c:v>
                </c:pt>
                <c:pt idx="3">
                  <c:v>88.1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3-420A-A4E7-B721B1C2A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1515</c:v>
                </c:pt>
                <c:pt idx="1">
                  <c:v>1479.87</c:v>
                </c:pt>
                <c:pt idx="2">
                  <c:v>1450.88</c:v>
                </c:pt>
                <c:pt idx="3">
                  <c:v>1409.27</c:v>
                </c:pt>
                <c:pt idx="4">
                  <c:v>1377.01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1-455D-A055-7DEFAB792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599.92999999999995</c:v>
                </c:pt>
                <c:pt idx="1">
                  <c:v>612.6</c:v>
                </c:pt>
                <c:pt idx="2">
                  <c:v>606.79999999999995</c:v>
                </c:pt>
                <c:pt idx="3">
                  <c:v>585.55999999999995</c:v>
                </c:pt>
                <c:pt idx="4">
                  <c:v>565.62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1-455D-A055-7DEFAB792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84.15</c:v>
                </c:pt>
                <c:pt idx="1">
                  <c:v>87.9</c:v>
                </c:pt>
                <c:pt idx="2">
                  <c:v>88.88</c:v>
                </c:pt>
                <c:pt idx="3">
                  <c:v>89.72</c:v>
                </c:pt>
                <c:pt idx="4">
                  <c:v>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3-4865-96A1-8572B557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95.76</c:v>
                </c:pt>
                <c:pt idx="1">
                  <c:v>100.97</c:v>
                </c:pt>
                <c:pt idx="2">
                  <c:v>101.84</c:v>
                </c:pt>
                <c:pt idx="3">
                  <c:v>101.62</c:v>
                </c:pt>
                <c:pt idx="4">
                  <c:v>102.36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3-4865-96A1-8572B557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194.34</c:v>
                </c:pt>
                <c:pt idx="1">
                  <c:v>185.68</c:v>
                </c:pt>
                <c:pt idx="2">
                  <c:v>183.76</c:v>
                </c:pt>
                <c:pt idx="3">
                  <c:v>182.1</c:v>
                </c:pt>
                <c:pt idx="4">
                  <c:v>179.41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B-49E6-B342-839BADC5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119</c:v>
                </c:pt>
                <c:pt idx="1">
                  <c:v>118.78</c:v>
                </c:pt>
                <c:pt idx="2">
                  <c:v>119.39</c:v>
                </c:pt>
                <c:pt idx="3">
                  <c:v>117.41</c:v>
                </c:pt>
                <c:pt idx="4">
                  <c:v>114.01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B-49E6-B342-839BADC5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I12" sqref="BI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京都府　宇治市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Ab</v>
      </c>
      <c r="X8" s="49"/>
      <c r="Y8" s="49"/>
      <c r="Z8" s="49"/>
      <c r="AA8" s="49"/>
      <c r="AB8" s="49"/>
      <c r="AC8" s="49"/>
      <c r="AD8" s="50" t="str">
        <f>データ!$M$6</f>
        <v>その他</v>
      </c>
      <c r="AE8" s="50"/>
      <c r="AF8" s="50"/>
      <c r="AG8" s="50"/>
      <c r="AH8" s="50"/>
      <c r="AI8" s="50"/>
      <c r="AJ8" s="50"/>
      <c r="AK8" s="3"/>
      <c r="AL8" s="51">
        <f>データ!S6</f>
        <v>184995</v>
      </c>
      <c r="AM8" s="51"/>
      <c r="AN8" s="51"/>
      <c r="AO8" s="51"/>
      <c r="AP8" s="51"/>
      <c r="AQ8" s="51"/>
      <c r="AR8" s="51"/>
      <c r="AS8" s="51"/>
      <c r="AT8" s="46">
        <f>データ!T6</f>
        <v>67.540000000000006</v>
      </c>
      <c r="AU8" s="46"/>
      <c r="AV8" s="46"/>
      <c r="AW8" s="46"/>
      <c r="AX8" s="46"/>
      <c r="AY8" s="46"/>
      <c r="AZ8" s="46"/>
      <c r="BA8" s="46"/>
      <c r="BB8" s="46">
        <f>データ!U6</f>
        <v>2739.04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53.67</v>
      </c>
      <c r="J10" s="46"/>
      <c r="K10" s="46"/>
      <c r="L10" s="46"/>
      <c r="M10" s="46"/>
      <c r="N10" s="46"/>
      <c r="O10" s="46"/>
      <c r="P10" s="46">
        <f>データ!P6</f>
        <v>95.91</v>
      </c>
      <c r="Q10" s="46"/>
      <c r="R10" s="46"/>
      <c r="S10" s="46"/>
      <c r="T10" s="46"/>
      <c r="U10" s="46"/>
      <c r="V10" s="46"/>
      <c r="W10" s="46">
        <f>データ!Q6</f>
        <v>84.35</v>
      </c>
      <c r="X10" s="46"/>
      <c r="Y10" s="46"/>
      <c r="Z10" s="46"/>
      <c r="AA10" s="46"/>
      <c r="AB10" s="46"/>
      <c r="AC10" s="46"/>
      <c r="AD10" s="51">
        <f>データ!R6</f>
        <v>3082</v>
      </c>
      <c r="AE10" s="51"/>
      <c r="AF10" s="51"/>
      <c r="AG10" s="51"/>
      <c r="AH10" s="51"/>
      <c r="AI10" s="51"/>
      <c r="AJ10" s="51"/>
      <c r="AK10" s="2"/>
      <c r="AL10" s="51">
        <f>データ!V6</f>
        <v>176890</v>
      </c>
      <c r="AM10" s="51"/>
      <c r="AN10" s="51"/>
      <c r="AO10" s="51"/>
      <c r="AP10" s="51"/>
      <c r="AQ10" s="51"/>
      <c r="AR10" s="51"/>
      <c r="AS10" s="51"/>
      <c r="AT10" s="46">
        <f>データ!W6</f>
        <v>19.04</v>
      </c>
      <c r="AU10" s="46"/>
      <c r="AV10" s="46"/>
      <c r="AW10" s="46"/>
      <c r="AX10" s="46"/>
      <c r="AY10" s="46"/>
      <c r="AZ10" s="46"/>
      <c r="BA10" s="46"/>
      <c r="BB10" s="46">
        <f>データ!X6</f>
        <v>9290.44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chAVX2EaL5wDncN2SssSy0cHvJP2GLCknMWTl/qMm4P5iw1r3aRUUgXxVzbABbAwzaUUb4K8GDB4aMHI1PRbgA==" saltValue="LTgmoPoiOr/o2j8f82gNS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262048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宇治市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その他</v>
      </c>
      <c r="N6" s="34" t="str">
        <f t="shared" si="3"/>
        <v>-</v>
      </c>
      <c r="O6" s="34">
        <f t="shared" si="3"/>
        <v>53.67</v>
      </c>
      <c r="P6" s="34">
        <f t="shared" si="3"/>
        <v>95.91</v>
      </c>
      <c r="Q6" s="34">
        <f t="shared" si="3"/>
        <v>84.35</v>
      </c>
      <c r="R6" s="34">
        <f t="shared" si="3"/>
        <v>3082</v>
      </c>
      <c r="S6" s="34">
        <f t="shared" si="3"/>
        <v>184995</v>
      </c>
      <c r="T6" s="34">
        <f t="shared" si="3"/>
        <v>67.540000000000006</v>
      </c>
      <c r="U6" s="34">
        <f t="shared" si="3"/>
        <v>2739.04</v>
      </c>
      <c r="V6" s="34">
        <f t="shared" si="3"/>
        <v>176890</v>
      </c>
      <c r="W6" s="34">
        <f t="shared" si="3"/>
        <v>19.04</v>
      </c>
      <c r="X6" s="34">
        <f t="shared" si="3"/>
        <v>9290.44</v>
      </c>
      <c r="Y6" s="35">
        <f>IF(Y7="",NA(),Y7)</f>
        <v>101.11</v>
      </c>
      <c r="Z6" s="35">
        <f t="shared" ref="Z6:AH6" si="4">IF(Z7="",NA(),Z7)</f>
        <v>100.47</v>
      </c>
      <c r="AA6" s="35">
        <f t="shared" si="4"/>
        <v>100.5</v>
      </c>
      <c r="AB6" s="35">
        <f t="shared" si="4"/>
        <v>100.43</v>
      </c>
      <c r="AC6" s="35">
        <f t="shared" si="4"/>
        <v>100.98</v>
      </c>
      <c r="AD6" s="35">
        <f t="shared" si="4"/>
        <v>109.82</v>
      </c>
      <c r="AE6" s="35">
        <f t="shared" si="4"/>
        <v>106.55</v>
      </c>
      <c r="AF6" s="35">
        <f t="shared" si="4"/>
        <v>106.78</v>
      </c>
      <c r="AG6" s="35">
        <f t="shared" si="4"/>
        <v>106.31</v>
      </c>
      <c r="AH6" s="35">
        <f t="shared" si="4"/>
        <v>107.05</v>
      </c>
      <c r="AI6" s="34" t="str">
        <f>IF(AI7="","",IF(AI7="-","【-】","【"&amp;SUBSTITUTE(TEXT(AI7,"#,##0.00"),"-","△")&amp;"】"))</f>
        <v>【106.67】</v>
      </c>
      <c r="AJ6" s="35">
        <f>IF(AJ7="",NA(),AJ7)</f>
        <v>3.64</v>
      </c>
      <c r="AK6" s="35">
        <f t="shared" ref="AK6:AS6" si="5">IF(AK7="",NA(),AK7)</f>
        <v>3</v>
      </c>
      <c r="AL6" s="35">
        <f t="shared" si="5"/>
        <v>2.2400000000000002</v>
      </c>
      <c r="AM6" s="35">
        <f t="shared" si="5"/>
        <v>1.59</v>
      </c>
      <c r="AN6" s="34">
        <f t="shared" si="5"/>
        <v>0</v>
      </c>
      <c r="AO6" s="35">
        <f t="shared" si="5"/>
        <v>0.45</v>
      </c>
      <c r="AP6" s="35">
        <f t="shared" si="5"/>
        <v>0.41</v>
      </c>
      <c r="AQ6" s="35">
        <f t="shared" si="5"/>
        <v>0.19</v>
      </c>
      <c r="AR6" s="35">
        <f t="shared" si="5"/>
        <v>0.05</v>
      </c>
      <c r="AS6" s="34">
        <f t="shared" si="5"/>
        <v>0</v>
      </c>
      <c r="AT6" s="34" t="str">
        <f>IF(AT7="","",IF(AT7="-","【-】","【"&amp;SUBSTITUTE(TEXT(AT7,"#,##0.00"),"-","△")&amp;"】"))</f>
        <v>【3.64】</v>
      </c>
      <c r="AU6" s="35">
        <f>IF(AU7="",NA(),AU7)</f>
        <v>35.729999999999997</v>
      </c>
      <c r="AV6" s="35">
        <f t="shared" ref="AV6:BD6" si="6">IF(AV7="",NA(),AV7)</f>
        <v>47.49</v>
      </c>
      <c r="AW6" s="35">
        <f t="shared" si="6"/>
        <v>45.93</v>
      </c>
      <c r="AX6" s="35">
        <f t="shared" si="6"/>
        <v>43.7</v>
      </c>
      <c r="AY6" s="35">
        <f t="shared" si="6"/>
        <v>42.87</v>
      </c>
      <c r="AZ6" s="35">
        <f t="shared" si="6"/>
        <v>67.7</v>
      </c>
      <c r="BA6" s="35">
        <f t="shared" si="6"/>
        <v>83.46</v>
      </c>
      <c r="BB6" s="35">
        <f t="shared" si="6"/>
        <v>80.64</v>
      </c>
      <c r="BC6" s="35">
        <f t="shared" si="6"/>
        <v>88.1</v>
      </c>
      <c r="BD6" s="35">
        <f t="shared" si="6"/>
        <v>84.84</v>
      </c>
      <c r="BE6" s="34" t="str">
        <f>IF(BE7="","",IF(BE7="-","【-】","【"&amp;SUBSTITUTE(TEXT(BE7,"#,##0.00"),"-","△")&amp;"】"))</f>
        <v>【67.52】</v>
      </c>
      <c r="BF6" s="35">
        <f>IF(BF7="",NA(),BF7)</f>
        <v>1515</v>
      </c>
      <c r="BG6" s="35">
        <f t="shared" ref="BG6:BO6" si="7">IF(BG7="",NA(),BG7)</f>
        <v>1479.87</v>
      </c>
      <c r="BH6" s="35">
        <f t="shared" si="7"/>
        <v>1450.88</v>
      </c>
      <c r="BI6" s="35">
        <f t="shared" si="7"/>
        <v>1409.27</v>
      </c>
      <c r="BJ6" s="35">
        <f t="shared" si="7"/>
        <v>1377.01</v>
      </c>
      <c r="BK6" s="35">
        <f t="shared" si="7"/>
        <v>599.92999999999995</v>
      </c>
      <c r="BL6" s="35">
        <f t="shared" si="7"/>
        <v>612.6</v>
      </c>
      <c r="BM6" s="35">
        <f t="shared" si="7"/>
        <v>606.79999999999995</v>
      </c>
      <c r="BN6" s="35">
        <f t="shared" si="7"/>
        <v>585.55999999999995</v>
      </c>
      <c r="BO6" s="35">
        <f t="shared" si="7"/>
        <v>565.62</v>
      </c>
      <c r="BP6" s="34" t="str">
        <f>IF(BP7="","",IF(BP7="-","【-】","【"&amp;SUBSTITUTE(TEXT(BP7,"#,##0.00"),"-","△")&amp;"】"))</f>
        <v>【705.21】</v>
      </c>
      <c r="BQ6" s="35">
        <f>IF(BQ7="",NA(),BQ7)</f>
        <v>84.15</v>
      </c>
      <c r="BR6" s="35">
        <f t="shared" ref="BR6:BZ6" si="8">IF(BR7="",NA(),BR7)</f>
        <v>87.9</v>
      </c>
      <c r="BS6" s="35">
        <f t="shared" si="8"/>
        <v>88.88</v>
      </c>
      <c r="BT6" s="35">
        <f t="shared" si="8"/>
        <v>89.72</v>
      </c>
      <c r="BU6" s="35">
        <f t="shared" si="8"/>
        <v>90.45</v>
      </c>
      <c r="BV6" s="35">
        <f t="shared" si="8"/>
        <v>95.76</v>
      </c>
      <c r="BW6" s="35">
        <f t="shared" si="8"/>
        <v>100.97</v>
      </c>
      <c r="BX6" s="35">
        <f t="shared" si="8"/>
        <v>101.84</v>
      </c>
      <c r="BY6" s="35">
        <f t="shared" si="8"/>
        <v>101.62</v>
      </c>
      <c r="BZ6" s="35">
        <f t="shared" si="8"/>
        <v>102.36</v>
      </c>
      <c r="CA6" s="34" t="str">
        <f>IF(CA7="","",IF(CA7="-","【-】","【"&amp;SUBSTITUTE(TEXT(CA7,"#,##0.00"),"-","△")&amp;"】"))</f>
        <v>【98.96】</v>
      </c>
      <c r="CB6" s="35">
        <f>IF(CB7="",NA(),CB7)</f>
        <v>194.34</v>
      </c>
      <c r="CC6" s="35">
        <f t="shared" ref="CC6:CK6" si="9">IF(CC7="",NA(),CC7)</f>
        <v>185.68</v>
      </c>
      <c r="CD6" s="35">
        <f t="shared" si="9"/>
        <v>183.76</v>
      </c>
      <c r="CE6" s="35">
        <f t="shared" si="9"/>
        <v>182.1</v>
      </c>
      <c r="CF6" s="35">
        <f t="shared" si="9"/>
        <v>179.41</v>
      </c>
      <c r="CG6" s="35">
        <f t="shared" si="9"/>
        <v>119</v>
      </c>
      <c r="CH6" s="35">
        <f t="shared" si="9"/>
        <v>118.78</v>
      </c>
      <c r="CI6" s="35">
        <f t="shared" si="9"/>
        <v>119.39</v>
      </c>
      <c r="CJ6" s="35">
        <f t="shared" si="9"/>
        <v>117.41</v>
      </c>
      <c r="CK6" s="35">
        <f t="shared" si="9"/>
        <v>114.01</v>
      </c>
      <c r="CL6" s="34" t="str">
        <f>IF(CL7="","",IF(CL7="-","【-】","【"&amp;SUBSTITUTE(TEXT(CL7,"#,##0.00"),"-","△")&amp;"】"))</f>
        <v>【134.52】</v>
      </c>
      <c r="CM6" s="35">
        <f>IF(CM7="",NA(),CM7)</f>
        <v>57.63</v>
      </c>
      <c r="CN6" s="35">
        <f t="shared" ref="CN6:CV6" si="10">IF(CN7="",NA(),CN7)</f>
        <v>70.14</v>
      </c>
      <c r="CO6" s="35">
        <f t="shared" si="10"/>
        <v>75.11</v>
      </c>
      <c r="CP6" s="35">
        <f t="shared" si="10"/>
        <v>70.739999999999995</v>
      </c>
      <c r="CQ6" s="35">
        <f t="shared" si="10"/>
        <v>71.52</v>
      </c>
      <c r="CR6" s="35">
        <f t="shared" si="10"/>
        <v>64.66</v>
      </c>
      <c r="CS6" s="35">
        <f t="shared" si="10"/>
        <v>70.37</v>
      </c>
      <c r="CT6" s="35">
        <f t="shared" si="10"/>
        <v>68.3</v>
      </c>
      <c r="CU6" s="35">
        <f t="shared" si="10"/>
        <v>67.37</v>
      </c>
      <c r="CV6" s="35">
        <f t="shared" si="10"/>
        <v>67.709999999999994</v>
      </c>
      <c r="CW6" s="34" t="str">
        <f>IF(CW7="","",IF(CW7="-","【-】","【"&amp;SUBSTITUTE(TEXT(CW7,"#,##0.00"),"-","△")&amp;"】"))</f>
        <v>【59.57】</v>
      </c>
      <c r="CX6" s="35">
        <f>IF(CX7="",NA(),CX7)</f>
        <v>83.8</v>
      </c>
      <c r="CY6" s="35">
        <f t="shared" ref="CY6:DG6" si="11">IF(CY7="",NA(),CY7)</f>
        <v>84.8</v>
      </c>
      <c r="CZ6" s="35">
        <f t="shared" si="11"/>
        <v>85.67</v>
      </c>
      <c r="DA6" s="35">
        <f t="shared" si="11"/>
        <v>87.57</v>
      </c>
      <c r="DB6" s="35">
        <f t="shared" si="11"/>
        <v>88.43</v>
      </c>
      <c r="DC6" s="35">
        <f t="shared" si="11"/>
        <v>97.08</v>
      </c>
      <c r="DD6" s="35">
        <f t="shared" si="11"/>
        <v>96.75</v>
      </c>
      <c r="DE6" s="35">
        <f t="shared" si="11"/>
        <v>96.78</v>
      </c>
      <c r="DF6" s="35">
        <f t="shared" si="11"/>
        <v>97</v>
      </c>
      <c r="DG6" s="35">
        <f t="shared" si="11"/>
        <v>97.24</v>
      </c>
      <c r="DH6" s="34" t="str">
        <f>IF(DH7="","",IF(DH7="-","【-】","【"&amp;SUBSTITUTE(TEXT(DH7,"#,##0.00"),"-","△")&amp;"】"))</f>
        <v>【95.57】</v>
      </c>
      <c r="DI6" s="35">
        <f>IF(DI7="",NA(),DI7)</f>
        <v>6.62</v>
      </c>
      <c r="DJ6" s="35">
        <f t="shared" ref="DJ6:DR6" si="12">IF(DJ7="",NA(),DJ7)</f>
        <v>9.56</v>
      </c>
      <c r="DK6" s="35">
        <f t="shared" si="12"/>
        <v>12.34</v>
      </c>
      <c r="DL6" s="35">
        <f t="shared" si="12"/>
        <v>14.99</v>
      </c>
      <c r="DM6" s="35">
        <f t="shared" si="12"/>
        <v>17.309999999999999</v>
      </c>
      <c r="DN6" s="35">
        <f t="shared" si="12"/>
        <v>25.28</v>
      </c>
      <c r="DO6" s="35">
        <f t="shared" si="12"/>
        <v>28.24</v>
      </c>
      <c r="DP6" s="35">
        <f t="shared" si="12"/>
        <v>29.38</v>
      </c>
      <c r="DQ6" s="35">
        <f t="shared" si="12"/>
        <v>30.6</v>
      </c>
      <c r="DR6" s="35">
        <f t="shared" si="12"/>
        <v>27.39</v>
      </c>
      <c r="DS6" s="34" t="str">
        <f>IF(DS7="","",IF(DS7="-","【-】","【"&amp;SUBSTITUTE(TEXT(DS7,"#,##0.00"),"-","△")&amp;"】"))</f>
        <v>【36.52】</v>
      </c>
      <c r="DT6" s="34">
        <f>IF(DT7="",NA(),DT7)</f>
        <v>0</v>
      </c>
      <c r="DU6" s="35">
        <f t="shared" ref="DU6:EC6" si="13">IF(DU7="",NA(),DU7)</f>
        <v>0.54</v>
      </c>
      <c r="DV6" s="35">
        <f t="shared" si="13"/>
        <v>0.49</v>
      </c>
      <c r="DW6" s="35">
        <f t="shared" si="13"/>
        <v>2.4500000000000002</v>
      </c>
      <c r="DX6" s="35">
        <f t="shared" si="13"/>
        <v>3.58</v>
      </c>
      <c r="DY6" s="35">
        <f t="shared" si="13"/>
        <v>4.08</v>
      </c>
      <c r="DZ6" s="35">
        <f t="shared" si="13"/>
        <v>3.67</v>
      </c>
      <c r="EA6" s="35">
        <f t="shared" si="13"/>
        <v>3.45</v>
      </c>
      <c r="EB6" s="35">
        <f t="shared" si="13"/>
        <v>5.0199999999999996</v>
      </c>
      <c r="EC6" s="35">
        <f t="shared" si="13"/>
        <v>5.86</v>
      </c>
      <c r="ED6" s="34" t="str">
        <f>IF(ED7="","",IF(ED7="-","【-】","【"&amp;SUBSTITUTE(TEXT(ED7,"#,##0.00"),"-","△")&amp;"】"))</f>
        <v>【5.72】</v>
      </c>
      <c r="EE6" s="35">
        <f>IF(EE7="",NA(),EE7)</f>
        <v>0.01</v>
      </c>
      <c r="EF6" s="35">
        <f t="shared" ref="EF6:EN6" si="14">IF(EF7="",NA(),EF7)</f>
        <v>0.24</v>
      </c>
      <c r="EG6" s="35">
        <f t="shared" si="14"/>
        <v>0.27</v>
      </c>
      <c r="EH6" s="35">
        <f t="shared" si="14"/>
        <v>0.1</v>
      </c>
      <c r="EI6" s="35">
        <f t="shared" si="14"/>
        <v>0.1</v>
      </c>
      <c r="EJ6" s="35">
        <f t="shared" si="14"/>
        <v>0.16</v>
      </c>
      <c r="EK6" s="35">
        <f t="shared" si="14"/>
        <v>0.1</v>
      </c>
      <c r="EL6" s="35">
        <f t="shared" si="14"/>
        <v>0.12</v>
      </c>
      <c r="EM6" s="35">
        <f t="shared" si="14"/>
        <v>0.19</v>
      </c>
      <c r="EN6" s="35">
        <f t="shared" si="14"/>
        <v>0.19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262048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53.67</v>
      </c>
      <c r="P7" s="38">
        <v>95.91</v>
      </c>
      <c r="Q7" s="38">
        <v>84.35</v>
      </c>
      <c r="R7" s="38">
        <v>3082</v>
      </c>
      <c r="S7" s="38">
        <v>184995</v>
      </c>
      <c r="T7" s="38">
        <v>67.540000000000006</v>
      </c>
      <c r="U7" s="38">
        <v>2739.04</v>
      </c>
      <c r="V7" s="38">
        <v>176890</v>
      </c>
      <c r="W7" s="38">
        <v>19.04</v>
      </c>
      <c r="X7" s="38">
        <v>9290.44</v>
      </c>
      <c r="Y7" s="38">
        <v>101.11</v>
      </c>
      <c r="Z7" s="38">
        <v>100.47</v>
      </c>
      <c r="AA7" s="38">
        <v>100.5</v>
      </c>
      <c r="AB7" s="38">
        <v>100.43</v>
      </c>
      <c r="AC7" s="38">
        <v>100.98</v>
      </c>
      <c r="AD7" s="38">
        <v>109.82</v>
      </c>
      <c r="AE7" s="38">
        <v>106.55</v>
      </c>
      <c r="AF7" s="38">
        <v>106.78</v>
      </c>
      <c r="AG7" s="38">
        <v>106.31</v>
      </c>
      <c r="AH7" s="38">
        <v>107.05</v>
      </c>
      <c r="AI7" s="38">
        <v>106.67</v>
      </c>
      <c r="AJ7" s="38">
        <v>3.64</v>
      </c>
      <c r="AK7" s="38">
        <v>3</v>
      </c>
      <c r="AL7" s="38">
        <v>2.2400000000000002</v>
      </c>
      <c r="AM7" s="38">
        <v>1.59</v>
      </c>
      <c r="AN7" s="38">
        <v>0</v>
      </c>
      <c r="AO7" s="38">
        <v>0.45</v>
      </c>
      <c r="AP7" s="38">
        <v>0.41</v>
      </c>
      <c r="AQ7" s="38">
        <v>0.19</v>
      </c>
      <c r="AR7" s="38">
        <v>0.05</v>
      </c>
      <c r="AS7" s="38">
        <v>0</v>
      </c>
      <c r="AT7" s="38">
        <v>3.64</v>
      </c>
      <c r="AU7" s="38">
        <v>35.729999999999997</v>
      </c>
      <c r="AV7" s="38">
        <v>47.49</v>
      </c>
      <c r="AW7" s="38">
        <v>45.93</v>
      </c>
      <c r="AX7" s="38">
        <v>43.7</v>
      </c>
      <c r="AY7" s="38">
        <v>42.87</v>
      </c>
      <c r="AZ7" s="38">
        <v>67.7</v>
      </c>
      <c r="BA7" s="38">
        <v>83.46</v>
      </c>
      <c r="BB7" s="38">
        <v>80.64</v>
      </c>
      <c r="BC7" s="38">
        <v>88.1</v>
      </c>
      <c r="BD7" s="38">
        <v>84.84</v>
      </c>
      <c r="BE7" s="38">
        <v>67.52</v>
      </c>
      <c r="BF7" s="38">
        <v>1515</v>
      </c>
      <c r="BG7" s="38">
        <v>1479.87</v>
      </c>
      <c r="BH7" s="38">
        <v>1450.88</v>
      </c>
      <c r="BI7" s="38">
        <v>1409.27</v>
      </c>
      <c r="BJ7" s="38">
        <v>1377.01</v>
      </c>
      <c r="BK7" s="38">
        <v>599.92999999999995</v>
      </c>
      <c r="BL7" s="38">
        <v>612.6</v>
      </c>
      <c r="BM7" s="38">
        <v>606.79999999999995</v>
      </c>
      <c r="BN7" s="38">
        <v>585.55999999999995</v>
      </c>
      <c r="BO7" s="38">
        <v>565.62</v>
      </c>
      <c r="BP7" s="38">
        <v>705.21</v>
      </c>
      <c r="BQ7" s="38">
        <v>84.15</v>
      </c>
      <c r="BR7" s="38">
        <v>87.9</v>
      </c>
      <c r="BS7" s="38">
        <v>88.88</v>
      </c>
      <c r="BT7" s="38">
        <v>89.72</v>
      </c>
      <c r="BU7" s="38">
        <v>90.45</v>
      </c>
      <c r="BV7" s="38">
        <v>95.76</v>
      </c>
      <c r="BW7" s="38">
        <v>100.97</v>
      </c>
      <c r="BX7" s="38">
        <v>101.84</v>
      </c>
      <c r="BY7" s="38">
        <v>101.62</v>
      </c>
      <c r="BZ7" s="38">
        <v>102.36</v>
      </c>
      <c r="CA7" s="38">
        <v>98.96</v>
      </c>
      <c r="CB7" s="38">
        <v>194.34</v>
      </c>
      <c r="CC7" s="38">
        <v>185.68</v>
      </c>
      <c r="CD7" s="38">
        <v>183.76</v>
      </c>
      <c r="CE7" s="38">
        <v>182.1</v>
      </c>
      <c r="CF7" s="38">
        <v>179.41</v>
      </c>
      <c r="CG7" s="38">
        <v>119</v>
      </c>
      <c r="CH7" s="38">
        <v>118.78</v>
      </c>
      <c r="CI7" s="38">
        <v>119.39</v>
      </c>
      <c r="CJ7" s="38">
        <v>117.41</v>
      </c>
      <c r="CK7" s="38">
        <v>114.01</v>
      </c>
      <c r="CL7" s="38">
        <v>134.52000000000001</v>
      </c>
      <c r="CM7" s="38">
        <v>57.63</v>
      </c>
      <c r="CN7" s="38">
        <v>70.14</v>
      </c>
      <c r="CO7" s="38">
        <v>75.11</v>
      </c>
      <c r="CP7" s="38">
        <v>70.739999999999995</v>
      </c>
      <c r="CQ7" s="38">
        <v>71.52</v>
      </c>
      <c r="CR7" s="38">
        <v>64.66</v>
      </c>
      <c r="CS7" s="38">
        <v>70.37</v>
      </c>
      <c r="CT7" s="38">
        <v>68.3</v>
      </c>
      <c r="CU7" s="38">
        <v>67.37</v>
      </c>
      <c r="CV7" s="38">
        <v>67.709999999999994</v>
      </c>
      <c r="CW7" s="38">
        <v>59.57</v>
      </c>
      <c r="CX7" s="38">
        <v>83.8</v>
      </c>
      <c r="CY7" s="38">
        <v>84.8</v>
      </c>
      <c r="CZ7" s="38">
        <v>85.67</v>
      </c>
      <c r="DA7" s="38">
        <v>87.57</v>
      </c>
      <c r="DB7" s="38">
        <v>88.43</v>
      </c>
      <c r="DC7" s="38">
        <v>97.08</v>
      </c>
      <c r="DD7" s="38">
        <v>96.75</v>
      </c>
      <c r="DE7" s="38">
        <v>96.78</v>
      </c>
      <c r="DF7" s="38">
        <v>97</v>
      </c>
      <c r="DG7" s="38">
        <v>97.24</v>
      </c>
      <c r="DH7" s="38">
        <v>95.57</v>
      </c>
      <c r="DI7" s="38">
        <v>6.62</v>
      </c>
      <c r="DJ7" s="38">
        <v>9.56</v>
      </c>
      <c r="DK7" s="38">
        <v>12.34</v>
      </c>
      <c r="DL7" s="38">
        <v>14.99</v>
      </c>
      <c r="DM7" s="38">
        <v>17.309999999999999</v>
      </c>
      <c r="DN7" s="38">
        <v>25.28</v>
      </c>
      <c r="DO7" s="38">
        <v>28.24</v>
      </c>
      <c r="DP7" s="38">
        <v>29.38</v>
      </c>
      <c r="DQ7" s="38">
        <v>30.6</v>
      </c>
      <c r="DR7" s="38">
        <v>27.39</v>
      </c>
      <c r="DS7" s="38">
        <v>36.520000000000003</v>
      </c>
      <c r="DT7" s="38">
        <v>0</v>
      </c>
      <c r="DU7" s="38">
        <v>0.54</v>
      </c>
      <c r="DV7" s="38">
        <v>0.49</v>
      </c>
      <c r="DW7" s="38">
        <v>2.4500000000000002</v>
      </c>
      <c r="DX7" s="38">
        <v>3.58</v>
      </c>
      <c r="DY7" s="38">
        <v>4.08</v>
      </c>
      <c r="DZ7" s="38">
        <v>3.67</v>
      </c>
      <c r="EA7" s="38">
        <v>3.45</v>
      </c>
      <c r="EB7" s="38">
        <v>5.0199999999999996</v>
      </c>
      <c r="EC7" s="38">
        <v>5.86</v>
      </c>
      <c r="ED7" s="38">
        <v>5.72</v>
      </c>
      <c r="EE7" s="38">
        <v>0.01</v>
      </c>
      <c r="EF7" s="38">
        <v>0.24</v>
      </c>
      <c r="EG7" s="38">
        <v>0.27</v>
      </c>
      <c r="EH7" s="38">
        <v>0.1</v>
      </c>
      <c r="EI7" s="38">
        <v>0.1</v>
      </c>
      <c r="EJ7" s="38">
        <v>0.16</v>
      </c>
      <c r="EK7" s="38">
        <v>0.1</v>
      </c>
      <c r="EL7" s="38">
        <v>0.12</v>
      </c>
      <c r="EM7" s="38">
        <v>0.19</v>
      </c>
      <c r="EN7" s="38">
        <v>0.19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2022-01-24T09:49:06Z</cp:lastPrinted>
  <dcterms:created xsi:type="dcterms:W3CDTF">2021-12-03T07:14:56Z</dcterms:created>
  <dcterms:modified xsi:type="dcterms:W3CDTF">2022-01-24T11:54:25Z</dcterms:modified>
  <cp:category/>
</cp:coreProperties>
</file>